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6470" windowHeight="11310" firstSheet="3" activeTab="6"/>
  </bookViews>
  <sheets>
    <sheet name="สรุป" sheetId="4" r:id="rId1"/>
    <sheet name="62.งานสุขภาพ" sheetId="3" r:id="rId2"/>
    <sheet name="63.ห้องพยาบาล" sheetId="1" r:id="rId3"/>
    <sheet name="64.ห้องสมุด" sheetId="5" r:id="rId4"/>
    <sheet name="65.หนังสือและตำรา" sheetId="7" r:id="rId5"/>
    <sheet name="66.วารสารสิ่งพิมพ์" sheetId="6" r:id="rId6"/>
    <sheet name="67.งานปฏิคม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B13" i="4"/>
  <c r="B10" i="4"/>
  <c r="B11" i="4"/>
  <c r="I10" i="8"/>
  <c r="I21" i="7"/>
  <c r="I11" i="1"/>
  <c r="C11" i="7" l="1"/>
  <c r="C25" i="6" l="1"/>
  <c r="C10" i="8"/>
  <c r="C13" i="7" l="1"/>
  <c r="C15" i="7"/>
  <c r="C20" i="7"/>
  <c r="C21" i="7"/>
  <c r="C9" i="6"/>
  <c r="C12" i="6"/>
  <c r="C13" i="6" s="1"/>
  <c r="I13" i="6" s="1"/>
  <c r="B14" i="4" s="1"/>
  <c r="C12" i="5"/>
  <c r="I12" i="5" s="1"/>
  <c r="B12" i="4" s="1"/>
  <c r="C11" i="1" l="1"/>
  <c r="C12" i="3" l="1"/>
  <c r="C15" i="3" l="1"/>
  <c r="C8" i="3"/>
  <c r="C16" i="3" s="1"/>
  <c r="I16" i="3" s="1"/>
  <c r="B9" i="4" s="1"/>
  <c r="B16" i="4" l="1"/>
</calcChain>
</file>

<file path=xl/sharedStrings.xml><?xml version="1.0" encoding="utf-8"?>
<sst xmlns="http://schemas.openxmlformats.org/spreadsheetml/2006/main" count="152" uniqueCount="68">
  <si>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</si>
  <si>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</si>
  <si>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</si>
  <si>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</si>
  <si>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</si>
  <si>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</si>
  <si>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</si>
  <si>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</si>
  <si>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ค่าวัสดุสำนักงาน</t>
  </si>
  <si>
    <t>รวมเป็นเงินทั้งสิ้น</t>
  </si>
  <si>
    <t>รวม</t>
  </si>
  <si>
    <t>งานสุขภาพนักเรียนและบุคลากร</t>
  </si>
  <si>
    <t>ค่าตรวจสุขภาพบุคลากร</t>
  </si>
  <si>
    <r>
      <t>หมายเหตุ : ไม่สามารถตัดลดยอดงบประมาณในส่วน</t>
    </r>
    <r>
      <rPr>
        <b/>
        <u/>
        <sz val="16"/>
        <color theme="1"/>
        <rFont val="TH SarabunPSK"/>
        <family val="2"/>
      </rPr>
      <t>ประกันนักเรียน</t>
    </r>
    <r>
      <rPr>
        <b/>
        <sz val="16"/>
        <color theme="1"/>
        <rFont val="TH SarabunPSK"/>
        <family val="2"/>
      </rPr>
      <t>ได้</t>
    </r>
  </si>
  <si>
    <t>ค่าวัสดุอื่นๆทางการแพทย์</t>
  </si>
  <si>
    <t>งบประมาณ</t>
  </si>
  <si>
    <t>ฝ่ายบริการ</t>
  </si>
  <si>
    <t>งานห้องพยาบาล</t>
  </si>
  <si>
    <t xml:space="preserve">  รวม</t>
  </si>
  <si>
    <t>ที่ขอตั้ง ปี 2570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</si>
  <si>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</si>
  <si>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</si>
  <si>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</si>
  <si>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ค่าตอบแทนพยาบาล 
(ทัศนศึกษาประถมทุกระดับชั้น)</t>
  </si>
  <si>
    <t>รักษ์สุขภาพ</t>
  </si>
  <si>
    <t>ค่าวัสดุในการจัดกิจกรรม</t>
  </si>
  <si>
    <t>ค่าวัสดุในการตรวจสุขภาพ</t>
  </si>
  <si>
    <t>1.กิจกรรม ชั่งน้ำหนัก วัดส่วนสูง</t>
  </si>
  <si>
    <t>2.กิจกรรม ตรวจสุขภาพนักเรียนและบุคลากรในโรงเรียน</t>
  </si>
  <si>
    <t>3.กิจกรรม เสริมสร้างภูมิคุ้มกันให้แก่นักเรียนและบุคลากร</t>
  </si>
  <si>
    <t>ค่าตอบแทนพยาบาล</t>
  </si>
  <si>
    <t>ค่าบัตรประกันอุบัติเหตุนักเรียน (ประถม จำนวน 1,725 คน, PPiP จำนวน 311 คน คนละ 800 บาท</t>
  </si>
  <si>
    <t>ค่าอบรม,ศึกษาดูงานต่างๆ</t>
  </si>
  <si>
    <t xml:space="preserve">ค่าจ้างพิมพ์,ค่าเอกสาร              </t>
  </si>
  <si>
    <t>2.กิจกรรมจัดทำหนังสือคู่มือนักเรียนและผู้ปกครองประจำปีการศึกษา</t>
  </si>
  <si>
    <t>ค่าใช้จ่ายเบ็ดเตล็ด (ค่าส่งไปรษณีย์สำหรับนักเรียนที่จบ ป.6)</t>
  </si>
  <si>
    <t>ค่าจ้างพิมพ์,ค่าเอกสาร 
(เล่มละ 280 บาท 2,300 เล่ม)</t>
  </si>
  <si>
    <t>1.กิจกรรมจัดทำหนังสืออนุสรณ์ประจำปี</t>
  </si>
  <si>
    <t>งานวารสารสิงพิมพ์</t>
  </si>
  <si>
    <t>ค่าบำรุงรักษาระบบบริการยืมคืน</t>
  </si>
  <si>
    <t>ค่าวัสดุงานเทคนิคห้องสมุด</t>
  </si>
  <si>
    <t>ค่าหนังสือและตำรา</t>
  </si>
  <si>
    <t>ค่าของรางวัล</t>
  </si>
  <si>
    <t>กิจกรรมห้องสมุดและแหล่งเรียนรู้</t>
  </si>
  <si>
    <t>โครงการพัฒนาห้องสมุดและแหล่งเรียนรู้</t>
  </si>
  <si>
    <t>งานห้องสมุด</t>
  </si>
  <si>
    <t>ค่าอาหาร</t>
  </si>
  <si>
    <t>ค่าตอบแทนวิทยากร</t>
  </si>
  <si>
    <t>3. กิจกรรมจัดอบรมพัฒนาต้นฉบับหนังสือและตำรา</t>
  </si>
  <si>
    <t>คอมพิวเตอร์ ปริ้นเตอร์ 1 ชุด</t>
  </si>
  <si>
    <t>ค่าจ้างพิมพ์ต้นฉบับ (30 เล่ม * 180 บาท)</t>
  </si>
  <si>
    <t>2. กิจกรรมพิมพ์และเผยแพร่หนังสือและตำรา</t>
  </si>
  <si>
    <t>ค่าตอบแทนลิขสิทธิ์ทรัพย์สินทางปัญญา</t>
  </si>
  <si>
    <t>ค่าลิขสิทธิ์ภาพ / ตัวอักษร</t>
  </si>
  <si>
    <t>ค่าตอบแทนในการผลิตหนังสือและตำรา (15 เล่ม * 5,000 บาท)</t>
  </si>
  <si>
    <t>ค่าตอบแทนผู้ทรงคุณวุฒิภายใน (1,000 บาท * 3 ท่าน * 15 เล่ม)</t>
  </si>
  <si>
    <t>1. กิจกรรมพัฒนาหนังสือและตำรา</t>
  </si>
  <si>
    <t>โครงการ พัฒนาหนังสือและตำรา</t>
  </si>
  <si>
    <t>งานหนังสือและตำรา</t>
  </si>
  <si>
    <t>งานห้องพยาบาลและส่งเสริมสุขภาพ</t>
  </si>
  <si>
    <t>งานปฏิคม</t>
  </si>
  <si>
    <t>โครงการ ต้อนรับผู้เยี่ยมชมโรงเรียน</t>
  </si>
  <si>
    <t>กิจกรรมต้อนรับผู้เยี่ยมชมโรงเรียน</t>
  </si>
  <si>
    <t>ค่าของที่ระลึก</t>
  </si>
  <si>
    <t>ค่าอาหารว่าง (เบิกจากเงินจดเลี้ยง)</t>
  </si>
  <si>
    <t xml:space="preserve">  ประกันอุบัติเหตุนักเรียน (ประถม+PPiP)</t>
  </si>
  <si>
    <t>งานวารสารและสิ่งพิมพ์</t>
  </si>
  <si>
    <t>ระบบห้องสมุดอัตโนมัติ 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</si>
</sst>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166" fontId="2" fillId="0" borderId="2" xfId="1" applyNumberFormat="1" applyFont="1" applyBorder="1" applyAlignment="1">
      <alignment horizontal="left" vertical="center" indent="2"/>
    </xf>
    <xf numFmtId="0" fontId="2" fillId="0" borderId="8" xfId="0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6" fontId="6" fillId="0" borderId="2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left" vertical="center" indent="2"/>
    </xf>
    <xf numFmtId="0" fontId="2" fillId="0" borderId="0" xfId="0" applyFont="1" applyFill="1"/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7" fillId="0" borderId="13" xfId="1" applyNumberFormat="1" applyFont="1" applyFill="1" applyBorder="1"/>
    <xf numFmtId="49" fontId="8" fillId="0" borderId="1" xfId="0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6" fontId="4" fillId="4" borderId="2" xfId="1" applyNumberFormat="1" applyFont="1" applyFill="1" applyBorder="1" applyAlignment="1">
      <alignment horizontal="center" vertical="center"/>
    </xf>
    <xf numFmtId="167" fontId="4" fillId="4" borderId="2" xfId="1" applyNumberFormat="1" applyFont="1" applyFill="1" applyBorder="1" applyAlignment="1">
      <alignment horizontal="left" vertical="center" indent="2"/>
    </xf>
    <xf numFmtId="166" fontId="4" fillId="4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5" borderId="10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166" fontId="2" fillId="6" borderId="1" xfId="1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>
      <alignment horizontal="left" vertical="center" indent="2"/>
    </xf>
    <xf numFmtId="3" fontId="2" fillId="6" borderId="1" xfId="0" applyNumberFormat="1" applyFont="1" applyFill="1" applyBorder="1"/>
    <xf numFmtId="166" fontId="4" fillId="4" borderId="1" xfId="1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7" fontId="4" fillId="4" borderId="2" xfId="1" applyNumberFormat="1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166" fontId="2" fillId="0" borderId="1" xfId="1" applyNumberFormat="1" applyFont="1" applyBorder="1" applyAlignment="1">
      <alignment horizontal="left" vertical="center" indent="2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166" fontId="2" fillId="7" borderId="1" xfId="1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left" vertical="center" indent="2"/>
    </xf>
    <xf numFmtId="0" fontId="8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166" fontId="7" fillId="2" borderId="5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1743075</xdr:colOff>
      <xdr:row>16</xdr:row>
      <xdr:rowOff>76200</xdr:rowOff>
    </xdr:from>
    <xdr:to>
      <xdr:col>1</xdr:col>
      <xdr:colOff>1800225</xdr:colOff>
      <xdr:row>18</xdr:row>
      <xdr:rowOff>209550</xdr:rowOff>
    </xdr:to>
    <xdr:sp macro="" textlink="">
      <xdr:nvSpPr>
        <xdr:cNvPr id="2" name="Right Brace 1"/>
        <xdr:cNvSpPr/>
      </xdr:nvSpPr>
      <xdr:spPr>
        <a:xfrm>
          <a:off x="1219200" y="3124200"/>
          <a:ext cx="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79998168889431442"/>
  </sheetPr>
  <dimension ref="A1:B17"/>
  <sheetViews>
    <sheetView workbookViewId="0">
      <selection activeCell="A13" sqref="A11:A13"/>
    </sheetView>
  </sheetViews>
  <sheetFormatPr defaultRowHeight="25.5" customHeight="1" x14ac:dyDescent="0.35"/>
  <cols>
    <col min="1" max="1" width="64.140625" style="20" customWidth="1"/>
    <col min="2" max="2" width="22" style="20" customWidth="1"/>
    <col min="3" max="16384" width="9.140625" style="20"/>
  </cols>
  <sheetData>
    <row r="1" spans="1:2" ht="25.5" customHeight="1" x14ac:dyDescent="0.4">
      <c r="A1" s="66" t="s">
        <v>16</v>
      </c>
      <c r="B1" s="66"/>
    </row>
    <row r="2" spans="1:2" ht="25.5" customHeight="1" x14ac:dyDescent="0.4">
      <c r="A2" s="66" t="s">
        <v>20</v>
      </c>
      <c r="B2" s="66"/>
    </row>
    <row r="3" spans="1:2" ht="25.5" customHeight="1" x14ac:dyDescent="0.35">
      <c r="A3" s="63" t="s">
        <v>21</v>
      </c>
      <c r="B3" s="63"/>
    </row>
    <row r="4" spans="1:2" ht="25.5" customHeight="1" x14ac:dyDescent="0.35">
      <c r="A4" s="63" t="s">
        <v>22</v>
      </c>
      <c r="B4" s="63"/>
    </row>
    <row r="5" spans="1:2" ht="25.5" customHeight="1" x14ac:dyDescent="0.35">
      <c r="A5" s="35"/>
      <c r="B5" s="35"/>
    </row>
    <row r="6" spans="1:2" ht="25.5" customHeight="1" x14ac:dyDescent="0.35">
      <c r="A6" s="64" t="s">
        <v>1</v>
      </c>
      <c r="B6" s="30" t="s">
        <v>15</v>
      </c>
    </row>
    <row r="7" spans="1:2" ht="25.5" customHeight="1" x14ac:dyDescent="0.35">
      <c r="A7" s="65"/>
      <c r="B7" s="31" t="s">
        <v>19</v>
      </c>
    </row>
    <row r="8" spans="1:2" ht="25.5" customHeight="1" x14ac:dyDescent="0.35">
      <c r="A8" s="21" t="s">
        <v>16</v>
      </c>
      <c r="B8" s="22"/>
    </row>
    <row r="9" spans="1:2" ht="25.5" customHeight="1" x14ac:dyDescent="0.35">
      <c r="A9" s="24" t="s">
        <v>11</v>
      </c>
      <c r="B9" s="25">
        <f>+'62.งานสุขภาพ'!I16</f>
        <v>310000</v>
      </c>
    </row>
    <row r="10" spans="1:2" ht="25.5" customHeight="1" x14ac:dyDescent="0.35">
      <c r="A10" s="24" t="s">
        <v>17</v>
      </c>
      <c r="B10" s="25">
        <f>+'63.ห้องพยาบาล'!I11-B11</f>
        <v>630000</v>
      </c>
    </row>
    <row r="11" spans="1:2" ht="25.5" customHeight="1" x14ac:dyDescent="0.35">
      <c r="A11" s="26" t="s">
        <v>65</v>
      </c>
      <c r="B11" s="27">
        <f>+'63.ห้องพยาบาล'!D8</f>
        <v>1628800</v>
      </c>
    </row>
    <row r="12" spans="1:2" ht="25.5" customHeight="1" x14ac:dyDescent="0.35">
      <c r="A12" s="24" t="s">
        <v>45</v>
      </c>
      <c r="B12" s="25">
        <f>+'64.ห้องสมุด'!I12</f>
        <v>290000</v>
      </c>
    </row>
    <row r="13" spans="1:2" ht="25.5" customHeight="1" x14ac:dyDescent="0.35">
      <c r="A13" s="24" t="s">
        <v>58</v>
      </c>
      <c r="B13" s="25">
        <f>+'65.หนังสือและตำรา'!I21</f>
        <v>137400</v>
      </c>
    </row>
    <row r="14" spans="1:2" ht="25.5" customHeight="1" x14ac:dyDescent="0.35">
      <c r="A14" s="24" t="s">
        <v>66</v>
      </c>
      <c r="B14" s="25">
        <f>+'66.วารสารสิ่งพิมพ์'!I13</f>
        <v>728800</v>
      </c>
    </row>
    <row r="15" spans="1:2" ht="25.5" customHeight="1" x14ac:dyDescent="0.35">
      <c r="A15" s="24" t="s">
        <v>60</v>
      </c>
      <c r="B15" s="25">
        <f>+'67.งานปฏิคม'!I10</f>
        <v>60000</v>
      </c>
    </row>
    <row r="16" spans="1:2" ht="25.5" customHeight="1" thickBot="1" x14ac:dyDescent="0.4">
      <c r="A16" s="21" t="s">
        <v>18</v>
      </c>
      <c r="B16" s="23">
        <f>SUM(B9:B15)</f>
        <v>3785000</v>
      </c>
    </row>
    <row r="17" ht="25.5" customHeight="1" thickTop="1" x14ac:dyDescent="0.35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5" firstPageNumber="92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8"/>
  <sheetViews>
    <sheetView zoomScaleNormal="100" workbookViewId="0">
      <selection activeCell="E31" sqref="E31"/>
    </sheetView>
  </sheetViews>
  <sheetFormatPr defaultRowHeight="24.75" customHeight="1" x14ac:dyDescent="0.25"/>
  <cols>
    <col min="1" max="1" width="5.28515625" style="1" customWidth="1"/>
    <col min="2" max="2" width="27.28515625" style="1" customWidth="1"/>
    <col min="3" max="3" width="13.140625" style="7" customWidth="1"/>
    <col min="4" max="4" width="13.5703125" style="8" customWidth="1"/>
    <col min="5" max="5" width="14" style="7" customWidth="1"/>
    <col min="6" max="6" width="11" style="7" customWidth="1"/>
    <col min="7" max="7" width="14.28515625" style="7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4.75" customHeight="1" x14ac:dyDescent="0.25">
      <c r="A1" s="75" t="s">
        <v>11</v>
      </c>
      <c r="B1" s="75"/>
      <c r="C1" s="75"/>
      <c r="D1" s="75"/>
      <c r="E1" s="75"/>
      <c r="F1" s="75"/>
      <c r="G1" s="75"/>
    </row>
    <row r="2" spans="1:9" ht="24.75" customHeight="1" x14ac:dyDescent="0.25">
      <c r="A2" s="75" t="s">
        <v>24</v>
      </c>
      <c r="B2" s="75"/>
      <c r="C2" s="75"/>
      <c r="D2" s="75"/>
      <c r="E2" s="75"/>
      <c r="F2" s="75"/>
      <c r="G2" s="75"/>
    </row>
    <row r="3" spans="1:9" ht="24.75" customHeight="1" x14ac:dyDescent="0.25">
      <c r="A3" s="76" t="s">
        <v>20</v>
      </c>
      <c r="B3" s="76"/>
      <c r="C3" s="76"/>
      <c r="D3" s="76"/>
      <c r="E3" s="76"/>
      <c r="F3" s="76"/>
      <c r="G3" s="76"/>
    </row>
    <row r="4" spans="1:9" ht="24.75" customHeight="1" x14ac:dyDescent="0.25">
      <c r="A4" s="80" t="s">
        <v>0</v>
      </c>
      <c r="B4" s="80" t="s">
        <v>1</v>
      </c>
      <c r="C4" s="81" t="s">
        <v>2</v>
      </c>
      <c r="D4" s="81"/>
      <c r="E4" s="81"/>
      <c r="F4" s="81"/>
      <c r="G4" s="81"/>
    </row>
    <row r="5" spans="1:9" ht="24.75" customHeight="1" x14ac:dyDescent="0.25">
      <c r="A5" s="80"/>
      <c r="B5" s="64"/>
      <c r="C5" s="32" t="s">
        <v>3</v>
      </c>
      <c r="D5" s="33" t="s">
        <v>4</v>
      </c>
      <c r="E5" s="32" t="s">
        <v>5</v>
      </c>
      <c r="F5" s="34" t="s">
        <v>6</v>
      </c>
      <c r="G5" s="34" t="s">
        <v>7</v>
      </c>
    </row>
    <row r="6" spans="1:9" ht="24.75" customHeight="1" x14ac:dyDescent="0.25">
      <c r="A6" s="36" t="s">
        <v>27</v>
      </c>
      <c r="B6" s="36"/>
      <c r="C6" s="36"/>
      <c r="D6" s="36"/>
      <c r="E6" s="36"/>
      <c r="F6" s="36"/>
      <c r="G6" s="37"/>
    </row>
    <row r="7" spans="1:9" ht="24.75" customHeight="1" x14ac:dyDescent="0.25">
      <c r="A7" s="10">
        <v>1</v>
      </c>
      <c r="B7" s="3" t="s">
        <v>25</v>
      </c>
      <c r="C7" s="4"/>
      <c r="D7" s="9"/>
      <c r="E7" s="4">
        <v>30000</v>
      </c>
      <c r="F7" s="11"/>
      <c r="G7" s="4"/>
    </row>
    <row r="8" spans="1:9" ht="24.75" customHeight="1" x14ac:dyDescent="0.25">
      <c r="A8" s="82" t="s">
        <v>10</v>
      </c>
      <c r="B8" s="83"/>
      <c r="C8" s="77">
        <f>SUM(C6:F7)</f>
        <v>30000</v>
      </c>
      <c r="D8" s="78"/>
      <c r="E8" s="78"/>
      <c r="F8" s="78"/>
      <c r="G8" s="79"/>
    </row>
    <row r="9" spans="1:9" ht="21" x14ac:dyDescent="0.25">
      <c r="A9" s="67" t="s">
        <v>28</v>
      </c>
      <c r="B9" s="68"/>
      <c r="C9" s="68"/>
      <c r="D9" s="68"/>
      <c r="E9" s="68"/>
      <c r="F9" s="68"/>
      <c r="G9" s="69"/>
    </row>
    <row r="10" spans="1:9" ht="21" x14ac:dyDescent="0.25">
      <c r="A10" s="28">
        <v>1</v>
      </c>
      <c r="B10" s="29" t="s">
        <v>12</v>
      </c>
      <c r="C10" s="4"/>
      <c r="D10" s="9">
        <v>250000</v>
      </c>
      <c r="E10" s="4"/>
      <c r="F10" s="5"/>
      <c r="G10" s="6"/>
    </row>
    <row r="11" spans="1:9" ht="24.75" customHeight="1" x14ac:dyDescent="0.25">
      <c r="A11" s="28">
        <v>2</v>
      </c>
      <c r="B11" s="29" t="s">
        <v>26</v>
      </c>
      <c r="C11" s="4"/>
      <c r="D11" s="9"/>
      <c r="E11" s="4">
        <v>20000</v>
      </c>
      <c r="F11" s="5"/>
      <c r="G11" s="6"/>
    </row>
    <row r="12" spans="1:9" ht="24.75" customHeight="1" x14ac:dyDescent="0.25">
      <c r="A12" s="82" t="s">
        <v>10</v>
      </c>
      <c r="B12" s="83"/>
      <c r="C12" s="77">
        <f>SUM(C9:F11)</f>
        <v>270000</v>
      </c>
      <c r="D12" s="78"/>
      <c r="E12" s="78"/>
      <c r="F12" s="78"/>
      <c r="G12" s="79"/>
    </row>
    <row r="13" spans="1:9" ht="21" x14ac:dyDescent="0.25">
      <c r="A13" s="67" t="s">
        <v>29</v>
      </c>
      <c r="B13" s="68"/>
      <c r="C13" s="68"/>
      <c r="D13" s="68"/>
      <c r="E13" s="68"/>
      <c r="F13" s="68"/>
      <c r="G13" s="69"/>
    </row>
    <row r="14" spans="1:9" ht="24.75" customHeight="1" x14ac:dyDescent="0.25">
      <c r="A14" s="2">
        <v>1</v>
      </c>
      <c r="B14" s="3" t="s">
        <v>30</v>
      </c>
      <c r="C14" s="4">
        <v>10000</v>
      </c>
      <c r="D14" s="9"/>
      <c r="E14" s="4"/>
      <c r="F14" s="5"/>
      <c r="G14" s="6"/>
    </row>
    <row r="15" spans="1:9" ht="24.75" customHeight="1" x14ac:dyDescent="0.25">
      <c r="A15" s="82" t="s">
        <v>10</v>
      </c>
      <c r="B15" s="83"/>
      <c r="C15" s="77">
        <f>SUM(C14:F14)</f>
        <v>10000</v>
      </c>
      <c r="D15" s="78"/>
      <c r="E15" s="78"/>
      <c r="F15" s="78"/>
      <c r="G15" s="79"/>
    </row>
    <row r="16" spans="1:9" ht="24.75" customHeight="1" thickBot="1" x14ac:dyDescent="0.3">
      <c r="A16" s="70" t="s">
        <v>9</v>
      </c>
      <c r="B16" s="71"/>
      <c r="C16" s="72">
        <f>+C8+C12+C15</f>
        <v>310000</v>
      </c>
      <c r="D16" s="73"/>
      <c r="E16" s="73"/>
      <c r="F16" s="73"/>
      <c r="G16" s="74"/>
      <c r="I16" s="62">
        <f>+C16</f>
        <v>310000</v>
      </c>
    </row>
    <row r="17" ht="24.75" customHeight="1" thickTop="1" x14ac:dyDescent="0.25"/>
    <row r="18" ht="24.75" hidden="1" customHeight="1" x14ac:dyDescent="0.25"/>
  </sheetData>
  <mergeCells count="16">
    <mergeCell ref="A9:G9"/>
    <mergeCell ref="A13:G13"/>
    <mergeCell ref="A16:B16"/>
    <mergeCell ref="C16:G16"/>
    <mergeCell ref="A1:G1"/>
    <mergeCell ref="A3:G3"/>
    <mergeCell ref="C8:G8"/>
    <mergeCell ref="A4:A5"/>
    <mergeCell ref="B4:B5"/>
    <mergeCell ref="C4:G4"/>
    <mergeCell ref="A2:G2"/>
    <mergeCell ref="A8:B8"/>
    <mergeCell ref="A12:B12"/>
    <mergeCell ref="C12:G12"/>
    <mergeCell ref="A15:B15"/>
    <mergeCell ref="C15:G15"/>
  </mergeCells>
  <pageMargins left="0.62992125984251968" right="0.23622047244094491" top="0.55118110236220474" bottom="0.55118110236220474" header="0.31496062992125984" footer="0.31496062992125984"/>
  <pageSetup paperSize="9" scale="95" firstPageNumber="93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"/>
  <sheetViews>
    <sheetView zoomScaleNormal="100" workbookViewId="0">
      <selection activeCell="G14" sqref="G14"/>
    </sheetView>
  </sheetViews>
  <sheetFormatPr defaultRowHeight="26.25" customHeight="1" x14ac:dyDescent="0.25"/>
  <cols>
    <col min="1" max="1" width="5.28515625" style="1" customWidth="1"/>
    <col min="2" max="2" width="30.28515625" style="1" customWidth="1"/>
    <col min="3" max="3" width="13.140625" style="7" customWidth="1"/>
    <col min="4" max="4" width="13.7109375" style="8" bestFit="1" customWidth="1"/>
    <col min="5" max="5" width="9.42578125" style="7" bestFit="1" customWidth="1"/>
    <col min="6" max="6" width="11" style="7" customWidth="1"/>
    <col min="7" max="7" width="14.28515625" style="7" customWidth="1"/>
    <col min="8" max="8" width="9.140625" style="1"/>
    <col min="9" max="9" width="11" style="1" hidden="1" customWidth="1"/>
    <col min="10" max="16384" width="9.140625" style="1"/>
  </cols>
  <sheetData>
    <row r="1" spans="1:9" ht="26.25" customHeight="1" x14ac:dyDescent="0.25">
      <c r="A1" s="75" t="s">
        <v>59</v>
      </c>
      <c r="B1" s="75"/>
      <c r="C1" s="75"/>
      <c r="D1" s="75"/>
      <c r="E1" s="75"/>
      <c r="F1" s="75"/>
      <c r="G1" s="75"/>
    </row>
    <row r="2" spans="1:9" ht="26.25" customHeight="1" x14ac:dyDescent="0.25">
      <c r="A2" s="75" t="s">
        <v>24</v>
      </c>
      <c r="B2" s="75"/>
      <c r="C2" s="75"/>
      <c r="D2" s="75"/>
      <c r="E2" s="75"/>
      <c r="F2" s="75"/>
      <c r="G2" s="75"/>
    </row>
    <row r="3" spans="1:9" ht="26.25" customHeight="1" x14ac:dyDescent="0.25">
      <c r="A3" s="76" t="s">
        <v>20</v>
      </c>
      <c r="B3" s="76"/>
      <c r="C3" s="76"/>
      <c r="D3" s="76"/>
      <c r="E3" s="76"/>
      <c r="F3" s="76"/>
      <c r="G3" s="76"/>
    </row>
    <row r="4" spans="1:9" ht="26.25" customHeight="1" x14ac:dyDescent="0.25">
      <c r="A4" s="80" t="s">
        <v>0</v>
      </c>
      <c r="B4" s="80" t="s">
        <v>1</v>
      </c>
      <c r="C4" s="81" t="s">
        <v>2</v>
      </c>
      <c r="D4" s="81"/>
      <c r="E4" s="81"/>
      <c r="F4" s="81"/>
      <c r="G4" s="81"/>
    </row>
    <row r="5" spans="1:9" ht="26.25" customHeight="1" x14ac:dyDescent="0.25">
      <c r="A5" s="80"/>
      <c r="B5" s="64"/>
      <c r="C5" s="32" t="s">
        <v>3</v>
      </c>
      <c r="D5" s="33" t="s">
        <v>4</v>
      </c>
      <c r="E5" s="32" t="s">
        <v>5</v>
      </c>
      <c r="F5" s="34" t="s">
        <v>6</v>
      </c>
      <c r="G5" s="34" t="s">
        <v>7</v>
      </c>
    </row>
    <row r="6" spans="1:9" ht="51" customHeight="1" x14ac:dyDescent="0.25">
      <c r="A6" s="10">
        <v>1</v>
      </c>
      <c r="B6" s="14" t="s">
        <v>23</v>
      </c>
      <c r="C6" s="4">
        <v>400000</v>
      </c>
      <c r="D6" s="9"/>
      <c r="E6" s="4"/>
      <c r="F6" s="11"/>
      <c r="G6" s="4"/>
    </row>
    <row r="7" spans="1:9" ht="26.25" customHeight="1" x14ac:dyDescent="0.25">
      <c r="A7" s="2">
        <v>2</v>
      </c>
      <c r="B7" s="3" t="s">
        <v>8</v>
      </c>
      <c r="C7" s="4"/>
      <c r="D7" s="9"/>
      <c r="E7" s="4">
        <v>20000</v>
      </c>
      <c r="F7" s="5"/>
      <c r="G7" s="6"/>
    </row>
    <row r="8" spans="1:9" ht="69.75" customHeight="1" x14ac:dyDescent="0.25">
      <c r="A8" s="16">
        <v>3</v>
      </c>
      <c r="B8" s="17" t="s">
        <v>31</v>
      </c>
      <c r="C8" s="18"/>
      <c r="D8" s="19">
        <v>1628800</v>
      </c>
      <c r="E8" s="18"/>
      <c r="F8" s="11"/>
      <c r="G8" s="4"/>
    </row>
    <row r="9" spans="1:9" ht="26.25" customHeight="1" x14ac:dyDescent="0.25">
      <c r="A9" s="10">
        <v>4</v>
      </c>
      <c r="B9" s="3" t="s">
        <v>14</v>
      </c>
      <c r="C9" s="4"/>
      <c r="D9" s="9"/>
      <c r="E9" s="4">
        <v>200000</v>
      </c>
      <c r="F9" s="11"/>
      <c r="G9" s="4"/>
    </row>
    <row r="10" spans="1:9" ht="26.25" customHeight="1" x14ac:dyDescent="0.35">
      <c r="A10" s="38">
        <v>5</v>
      </c>
      <c r="B10" s="39" t="s">
        <v>32</v>
      </c>
      <c r="C10" s="40"/>
      <c r="D10" s="41"/>
      <c r="E10" s="40"/>
      <c r="F10" s="40"/>
      <c r="G10" s="42">
        <v>10000</v>
      </c>
    </row>
    <row r="11" spans="1:9" ht="26.25" customHeight="1" thickBot="1" x14ac:dyDescent="0.3">
      <c r="A11" s="12"/>
      <c r="B11" s="13" t="s">
        <v>9</v>
      </c>
      <c r="C11" s="72">
        <f>SUM(C6:F9)+G10</f>
        <v>2258800</v>
      </c>
      <c r="D11" s="73"/>
      <c r="E11" s="73"/>
      <c r="F11" s="73"/>
      <c r="G11" s="74"/>
      <c r="I11" s="62">
        <f>+C11</f>
        <v>2258800</v>
      </c>
    </row>
    <row r="12" spans="1:9" ht="26.25" customHeight="1" thickTop="1" x14ac:dyDescent="0.25"/>
    <row r="13" spans="1:9" ht="26.25" customHeight="1" x14ac:dyDescent="0.25">
      <c r="B13" s="15" t="s">
        <v>13</v>
      </c>
    </row>
  </sheetData>
  <mergeCells count="7">
    <mergeCell ref="A1:G1"/>
    <mergeCell ref="A3:G3"/>
    <mergeCell ref="C11:G11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93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"/>
  <sheetViews>
    <sheetView workbookViewId="0">
      <selection activeCell="G17" sqref="G17"/>
    </sheetView>
  </sheetViews>
  <sheetFormatPr defaultColWidth="9.140625" defaultRowHeight="24.75" customHeight="1" x14ac:dyDescent="0.25"/>
  <cols>
    <col min="1" max="1" width="5.28515625" style="1" customWidth="1"/>
    <col min="2" max="2" width="30.140625" style="1" customWidth="1"/>
    <col min="3" max="3" width="11.85546875" style="7" bestFit="1" customWidth="1"/>
    <col min="4" max="4" width="12" style="8" bestFit="1" customWidth="1"/>
    <col min="5" max="5" width="12.5703125" style="7" customWidth="1"/>
    <col min="6" max="6" width="12" style="7" bestFit="1" customWidth="1"/>
    <col min="7" max="7" width="14.28515625" style="7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75" t="s">
        <v>45</v>
      </c>
      <c r="B1" s="75"/>
      <c r="C1" s="75"/>
      <c r="D1" s="75"/>
      <c r="E1" s="75"/>
      <c r="F1" s="75"/>
      <c r="G1" s="75"/>
    </row>
    <row r="2" spans="1:9" ht="25.5" customHeight="1" x14ac:dyDescent="0.25">
      <c r="A2" s="75" t="s">
        <v>44</v>
      </c>
      <c r="B2" s="75"/>
      <c r="C2" s="75"/>
      <c r="D2" s="75"/>
      <c r="E2" s="75"/>
      <c r="F2" s="75"/>
      <c r="G2" s="75"/>
    </row>
    <row r="3" spans="1:9" ht="25.5" customHeight="1" x14ac:dyDescent="0.25">
      <c r="A3" s="76" t="s">
        <v>20</v>
      </c>
      <c r="B3" s="76"/>
      <c r="C3" s="76"/>
      <c r="D3" s="76"/>
      <c r="E3" s="76"/>
      <c r="F3" s="76"/>
      <c r="G3" s="76"/>
    </row>
    <row r="4" spans="1:9" ht="25.5" customHeight="1" x14ac:dyDescent="0.25">
      <c r="A4" s="80" t="s">
        <v>0</v>
      </c>
      <c r="B4" s="80" t="s">
        <v>1</v>
      </c>
      <c r="C4" s="81" t="s">
        <v>2</v>
      </c>
      <c r="D4" s="81"/>
      <c r="E4" s="81"/>
      <c r="F4" s="81"/>
      <c r="G4" s="81"/>
    </row>
    <row r="5" spans="1:9" ht="25.5" customHeight="1" x14ac:dyDescent="0.25">
      <c r="A5" s="80"/>
      <c r="B5" s="64"/>
      <c r="C5" s="32" t="s">
        <v>3</v>
      </c>
      <c r="D5" s="48" t="s">
        <v>4</v>
      </c>
      <c r="E5" s="32" t="s">
        <v>5</v>
      </c>
      <c r="F5" s="43" t="s">
        <v>6</v>
      </c>
      <c r="G5" s="43" t="s">
        <v>7</v>
      </c>
    </row>
    <row r="6" spans="1:9" ht="25.5" customHeight="1" x14ac:dyDescent="0.25">
      <c r="A6" s="46" t="s">
        <v>43</v>
      </c>
      <c r="B6" s="36"/>
      <c r="C6" s="36"/>
      <c r="D6" s="36"/>
      <c r="E6" s="36"/>
      <c r="F6" s="36"/>
      <c r="G6" s="37"/>
    </row>
    <row r="7" spans="1:9" ht="25.5" customHeight="1" x14ac:dyDescent="0.25">
      <c r="A7" s="2">
        <v>1</v>
      </c>
      <c r="B7" s="47" t="s">
        <v>42</v>
      </c>
      <c r="C7" s="4"/>
      <c r="D7" s="9"/>
      <c r="E7" s="6">
        <v>40000</v>
      </c>
      <c r="F7" s="5"/>
      <c r="G7" s="6"/>
    </row>
    <row r="8" spans="1:9" ht="25.5" customHeight="1" x14ac:dyDescent="0.25">
      <c r="A8" s="2">
        <v>2</v>
      </c>
      <c r="B8" s="47" t="s">
        <v>41</v>
      </c>
      <c r="C8" s="4"/>
      <c r="D8" s="4"/>
      <c r="E8" s="4">
        <v>95000</v>
      </c>
      <c r="F8" s="5"/>
      <c r="G8" s="6"/>
    </row>
    <row r="9" spans="1:9" ht="25.5" customHeight="1" x14ac:dyDescent="0.25">
      <c r="A9" s="2">
        <v>3</v>
      </c>
      <c r="B9" s="47" t="s">
        <v>40</v>
      </c>
      <c r="C9" s="4"/>
      <c r="D9" s="9"/>
      <c r="E9" s="4">
        <v>15000</v>
      </c>
      <c r="F9" s="5"/>
      <c r="G9" s="6"/>
    </row>
    <row r="10" spans="1:9" ht="25.5" customHeight="1" x14ac:dyDescent="0.25">
      <c r="A10" s="2">
        <v>4</v>
      </c>
      <c r="B10" s="47" t="s">
        <v>39</v>
      </c>
      <c r="C10" s="4"/>
      <c r="D10" s="9">
        <v>140000</v>
      </c>
      <c r="E10" s="4"/>
      <c r="F10" s="11"/>
      <c r="G10" s="6"/>
    </row>
    <row r="11" spans="1:9" ht="25.5" hidden="1" customHeight="1" x14ac:dyDescent="0.25">
      <c r="A11" s="2">
        <v>5</v>
      </c>
      <c r="B11" s="47" t="s">
        <v>67</v>
      </c>
      <c r="C11" s="4"/>
      <c r="D11" s="9"/>
      <c r="E11" s="4"/>
      <c r="F11" s="11"/>
      <c r="G11" s="6"/>
    </row>
    <row r="12" spans="1:9" ht="25.5" customHeight="1" thickBot="1" x14ac:dyDescent="0.3">
      <c r="A12" s="12"/>
      <c r="B12" s="13" t="s">
        <v>9</v>
      </c>
      <c r="C12" s="72">
        <f>SUM(C7:F11)</f>
        <v>290000</v>
      </c>
      <c r="D12" s="73"/>
      <c r="E12" s="73"/>
      <c r="F12" s="73"/>
      <c r="G12" s="74"/>
      <c r="I12" s="62">
        <f>+C12</f>
        <v>290000</v>
      </c>
    </row>
    <row r="13" spans="1:9" ht="21.75" thickTop="1" x14ac:dyDescent="0.25"/>
  </sheetData>
  <mergeCells count="7">
    <mergeCell ref="A1:G1"/>
    <mergeCell ref="A3:G3"/>
    <mergeCell ref="C12:G12"/>
    <mergeCell ref="A4:A5"/>
    <mergeCell ref="B4:B5"/>
    <mergeCell ref="C4:G4"/>
    <mergeCell ref="A2:G2"/>
  </mergeCells>
  <pageMargins left="0.62992125984251968" right="0.23622047244094491" top="0.74803149606299213" bottom="0.55118110236220474" header="0.31496062992125984" footer="0.31496062992125984"/>
  <pageSetup paperSize="9" scale="95" firstPageNumber="94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2"/>
  <sheetViews>
    <sheetView workbookViewId="0">
      <selection activeCell="H13" sqref="H13"/>
    </sheetView>
  </sheetViews>
  <sheetFormatPr defaultColWidth="9.140625" defaultRowHeight="24.75" customHeight="1" x14ac:dyDescent="0.25"/>
  <cols>
    <col min="1" max="1" width="5.28515625" style="1" customWidth="1"/>
    <col min="2" max="2" width="30.28515625" style="1" customWidth="1"/>
    <col min="3" max="3" width="13.140625" style="7" customWidth="1"/>
    <col min="4" max="4" width="12.42578125" style="8" customWidth="1"/>
    <col min="5" max="5" width="12.5703125" style="7" customWidth="1"/>
    <col min="6" max="6" width="11" style="7" customWidth="1"/>
    <col min="7" max="7" width="14.28515625" style="7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5.5" customHeight="1" x14ac:dyDescent="0.25">
      <c r="A1" s="75" t="s">
        <v>58</v>
      </c>
      <c r="B1" s="75"/>
      <c r="C1" s="75"/>
      <c r="D1" s="75"/>
      <c r="E1" s="75"/>
      <c r="F1" s="75"/>
      <c r="G1" s="75"/>
    </row>
    <row r="2" spans="1:7" ht="25.5" customHeight="1" x14ac:dyDescent="0.25">
      <c r="A2" s="75" t="s">
        <v>57</v>
      </c>
      <c r="B2" s="75"/>
      <c r="C2" s="75"/>
      <c r="D2" s="75"/>
      <c r="E2" s="75"/>
      <c r="F2" s="75"/>
      <c r="G2" s="75"/>
    </row>
    <row r="3" spans="1:7" ht="25.5" customHeight="1" x14ac:dyDescent="0.25">
      <c r="A3" s="76" t="s">
        <v>20</v>
      </c>
      <c r="B3" s="76"/>
      <c r="C3" s="76"/>
      <c r="D3" s="76"/>
      <c r="E3" s="76"/>
      <c r="F3" s="76"/>
      <c r="G3" s="76"/>
    </row>
    <row r="4" spans="1:7" ht="25.5" customHeight="1" x14ac:dyDescent="0.25">
      <c r="A4" s="80" t="s">
        <v>0</v>
      </c>
      <c r="B4" s="80" t="s">
        <v>1</v>
      </c>
      <c r="C4" s="81" t="s">
        <v>2</v>
      </c>
      <c r="D4" s="81"/>
      <c r="E4" s="81"/>
      <c r="F4" s="81"/>
      <c r="G4" s="81"/>
    </row>
    <row r="5" spans="1:7" ht="25.5" customHeight="1" x14ac:dyDescent="0.25">
      <c r="A5" s="80"/>
      <c r="B5" s="64"/>
      <c r="C5" s="32" t="s">
        <v>3</v>
      </c>
      <c r="D5" s="33" t="s">
        <v>4</v>
      </c>
      <c r="E5" s="32" t="s">
        <v>5</v>
      </c>
      <c r="F5" s="43" t="s">
        <v>6</v>
      </c>
      <c r="G5" s="43" t="s">
        <v>7</v>
      </c>
    </row>
    <row r="6" spans="1:7" ht="25.5" customHeight="1" x14ac:dyDescent="0.25">
      <c r="A6" s="46" t="s">
        <v>56</v>
      </c>
      <c r="B6" s="36"/>
      <c r="C6" s="36"/>
      <c r="D6" s="36"/>
      <c r="E6" s="36"/>
      <c r="F6" s="36"/>
      <c r="G6" s="37"/>
    </row>
    <row r="7" spans="1:7" ht="42" x14ac:dyDescent="0.25">
      <c r="A7" s="10">
        <v>1</v>
      </c>
      <c r="B7" s="14" t="s">
        <v>55</v>
      </c>
      <c r="C7" s="4">
        <v>45000</v>
      </c>
      <c r="D7" s="9"/>
      <c r="E7" s="4"/>
      <c r="F7" s="11"/>
      <c r="G7" s="4"/>
    </row>
    <row r="8" spans="1:7" ht="42" x14ac:dyDescent="0.25">
      <c r="A8" s="10">
        <v>2</v>
      </c>
      <c r="B8" s="14" t="s">
        <v>54</v>
      </c>
      <c r="C8" s="4">
        <v>75000</v>
      </c>
      <c r="D8" s="9"/>
      <c r="E8" s="4"/>
      <c r="F8" s="11"/>
      <c r="G8" s="4"/>
    </row>
    <row r="9" spans="1:7" ht="24.75" customHeight="1" x14ac:dyDescent="0.25">
      <c r="A9" s="10">
        <v>3</v>
      </c>
      <c r="B9" s="14" t="s">
        <v>53</v>
      </c>
      <c r="C9" s="4"/>
      <c r="D9" s="9">
        <v>10000</v>
      </c>
      <c r="E9" s="4"/>
      <c r="F9" s="11"/>
      <c r="G9" s="4"/>
    </row>
    <row r="10" spans="1:7" ht="42" x14ac:dyDescent="0.25">
      <c r="A10" s="10">
        <v>4</v>
      </c>
      <c r="B10" s="14" t="s">
        <v>52</v>
      </c>
      <c r="C10" s="4">
        <v>2000</v>
      </c>
      <c r="D10" s="9"/>
      <c r="E10" s="4"/>
      <c r="F10" s="11"/>
      <c r="G10" s="4"/>
    </row>
    <row r="11" spans="1:7" ht="25.5" customHeight="1" x14ac:dyDescent="0.25">
      <c r="A11" s="82" t="s">
        <v>10</v>
      </c>
      <c r="B11" s="83"/>
      <c r="C11" s="77">
        <f>SUM(C7:F10)</f>
        <v>132000</v>
      </c>
      <c r="D11" s="78"/>
      <c r="E11" s="78"/>
      <c r="F11" s="78"/>
      <c r="G11" s="79"/>
    </row>
    <row r="12" spans="1:7" ht="21" x14ac:dyDescent="0.25">
      <c r="A12" s="54" t="s">
        <v>51</v>
      </c>
      <c r="B12" s="53"/>
      <c r="C12" s="53"/>
      <c r="D12" s="53"/>
      <c r="E12" s="53"/>
      <c r="F12" s="53"/>
      <c r="G12" s="52"/>
    </row>
    <row r="13" spans="1:7" ht="42" x14ac:dyDescent="0.25">
      <c r="A13" s="10">
        <v>1</v>
      </c>
      <c r="B13" s="14" t="s">
        <v>50</v>
      </c>
      <c r="C13" s="4">
        <f>30*180</f>
        <v>5400</v>
      </c>
      <c r="D13" s="9"/>
      <c r="E13" s="4"/>
      <c r="F13" s="4"/>
      <c r="G13" s="4"/>
    </row>
    <row r="14" spans="1:7" ht="25.5" hidden="1" customHeight="1" x14ac:dyDescent="0.25">
      <c r="A14" s="10">
        <v>2</v>
      </c>
      <c r="B14" s="14" t="s">
        <v>49</v>
      </c>
      <c r="C14" s="4"/>
      <c r="D14" s="9"/>
      <c r="E14" s="4"/>
      <c r="F14" s="4"/>
      <c r="G14" s="4"/>
    </row>
    <row r="15" spans="1:7" ht="25.5" customHeight="1" x14ac:dyDescent="0.25">
      <c r="A15" s="82" t="s">
        <v>10</v>
      </c>
      <c r="B15" s="83"/>
      <c r="C15" s="77">
        <f>SUM(C13:F14)</f>
        <v>5400</v>
      </c>
      <c r="D15" s="78"/>
      <c r="E15" s="78"/>
      <c r="F15" s="78"/>
      <c r="G15" s="79"/>
    </row>
    <row r="16" spans="1:7" s="51" customFormat="1" ht="21" hidden="1" x14ac:dyDescent="0.25">
      <c r="A16" s="84" t="s">
        <v>48</v>
      </c>
      <c r="B16" s="85"/>
      <c r="C16" s="85"/>
      <c r="D16" s="85"/>
      <c r="E16" s="85"/>
      <c r="F16" s="85"/>
      <c r="G16" s="86"/>
    </row>
    <row r="17" spans="1:9" ht="25.5" hidden="1" customHeight="1" x14ac:dyDescent="0.25">
      <c r="A17" s="10">
        <v>1</v>
      </c>
      <c r="B17" s="14" t="s">
        <v>47</v>
      </c>
      <c r="C17" s="6"/>
      <c r="D17" s="49"/>
      <c r="E17" s="4"/>
      <c r="F17" s="4"/>
      <c r="G17" s="4"/>
    </row>
    <row r="18" spans="1:9" ht="25.5" hidden="1" customHeight="1" x14ac:dyDescent="0.25">
      <c r="A18" s="10">
        <v>2</v>
      </c>
      <c r="B18" s="14" t="s">
        <v>46</v>
      </c>
      <c r="C18" s="6"/>
      <c r="D18" s="49"/>
      <c r="E18" s="4"/>
      <c r="F18" s="4"/>
      <c r="G18" s="4"/>
    </row>
    <row r="19" spans="1:9" ht="25.5" hidden="1" customHeight="1" x14ac:dyDescent="0.25">
      <c r="A19" s="10">
        <v>3</v>
      </c>
      <c r="B19" s="50" t="s">
        <v>25</v>
      </c>
      <c r="C19" s="6"/>
      <c r="D19" s="49"/>
      <c r="E19" s="6"/>
      <c r="F19" s="6"/>
      <c r="G19" s="6"/>
    </row>
    <row r="20" spans="1:9" ht="25.5" hidden="1" customHeight="1" x14ac:dyDescent="0.25">
      <c r="A20" s="82" t="s">
        <v>10</v>
      </c>
      <c r="B20" s="83"/>
      <c r="C20" s="77">
        <f>SUM(C17:F19)</f>
        <v>0</v>
      </c>
      <c r="D20" s="78"/>
      <c r="E20" s="78"/>
      <c r="F20" s="78"/>
      <c r="G20" s="79"/>
    </row>
    <row r="21" spans="1:9" ht="25.5" customHeight="1" thickBot="1" x14ac:dyDescent="0.3">
      <c r="A21" s="70" t="s">
        <v>9</v>
      </c>
      <c r="B21" s="71"/>
      <c r="C21" s="72">
        <f>+C11+C15+C20</f>
        <v>137400</v>
      </c>
      <c r="D21" s="73"/>
      <c r="E21" s="73"/>
      <c r="F21" s="73"/>
      <c r="G21" s="74"/>
      <c r="I21" s="62">
        <f>+C21</f>
        <v>137400</v>
      </c>
    </row>
    <row r="22" spans="1:9" ht="21.75" thickTop="1" x14ac:dyDescent="0.25"/>
  </sheetData>
  <mergeCells count="15">
    <mergeCell ref="A1:G1"/>
    <mergeCell ref="A3:G3"/>
    <mergeCell ref="A11:B11"/>
    <mergeCell ref="C11:G11"/>
    <mergeCell ref="A4:A5"/>
    <mergeCell ref="B4:B5"/>
    <mergeCell ref="C4:G4"/>
    <mergeCell ref="A2:G2"/>
    <mergeCell ref="A15:B15"/>
    <mergeCell ref="C15:G15"/>
    <mergeCell ref="A21:B21"/>
    <mergeCell ref="C21:G21"/>
    <mergeCell ref="A20:B20"/>
    <mergeCell ref="C20:G20"/>
    <mergeCell ref="A16:G16"/>
  </mergeCells>
  <pageMargins left="0.62992125984251968" right="0.23622047244094491" top="0.74803149606299213" bottom="0.74803149606299213" header="0.31496062992125984" footer="0.31496062992125984"/>
  <pageSetup paperSize="9" scale="95" firstPageNumber="94" orientation="portrait" useFirstPageNumber="1" r:id="rId1"/>
  <headerFooter>
    <oddHeader>&amp;R&amp;P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workbookViewId="0">
      <selection activeCell="C9" sqref="C9:G9"/>
    </sheetView>
  </sheetViews>
  <sheetFormatPr defaultColWidth="9.140625" defaultRowHeight="24.75" customHeight="1" x14ac:dyDescent="0.25"/>
  <cols>
    <col min="1" max="1" width="5.28515625" style="1" customWidth="1"/>
    <col min="2" max="2" width="30.28515625" style="1" customWidth="1"/>
    <col min="3" max="3" width="13.140625" style="7" customWidth="1"/>
    <col min="4" max="4" width="12.28515625" style="8" customWidth="1"/>
    <col min="5" max="5" width="12.140625" style="7" customWidth="1"/>
    <col min="6" max="6" width="11" style="7" customWidth="1"/>
    <col min="7" max="7" width="14.28515625" style="7" customWidth="1"/>
    <col min="8" max="8" width="9.140625" style="1" customWidth="1"/>
    <col min="9" max="9" width="9.42578125" style="1" bestFit="1" customWidth="1"/>
    <col min="10" max="16384" width="9.140625" style="1"/>
  </cols>
  <sheetData>
    <row r="1" spans="1:9" ht="25.5" customHeight="1" x14ac:dyDescent="0.25">
      <c r="A1" s="75" t="s">
        <v>38</v>
      </c>
      <c r="B1" s="75"/>
      <c r="C1" s="75"/>
      <c r="D1" s="75"/>
      <c r="E1" s="75"/>
      <c r="F1" s="75"/>
      <c r="G1" s="75"/>
    </row>
    <row r="2" spans="1:9" ht="25.5" customHeight="1" x14ac:dyDescent="0.25">
      <c r="A2" s="76" t="s">
        <v>20</v>
      </c>
      <c r="B2" s="76"/>
      <c r="C2" s="76"/>
      <c r="D2" s="76"/>
      <c r="E2" s="76"/>
      <c r="F2" s="76"/>
      <c r="G2" s="76"/>
    </row>
    <row r="3" spans="1:9" ht="25.5" customHeight="1" x14ac:dyDescent="0.25">
      <c r="A3" s="80" t="s">
        <v>0</v>
      </c>
      <c r="B3" s="80" t="s">
        <v>1</v>
      </c>
      <c r="C3" s="81" t="s">
        <v>2</v>
      </c>
      <c r="D3" s="81"/>
      <c r="E3" s="81"/>
      <c r="F3" s="81"/>
      <c r="G3" s="81"/>
    </row>
    <row r="4" spans="1:9" ht="25.5" customHeight="1" x14ac:dyDescent="0.25">
      <c r="A4" s="80"/>
      <c r="B4" s="64"/>
      <c r="C4" s="32" t="s">
        <v>3</v>
      </c>
      <c r="D4" s="33" t="s">
        <v>4</v>
      </c>
      <c r="E4" s="32" t="s">
        <v>5</v>
      </c>
      <c r="F4" s="43" t="s">
        <v>6</v>
      </c>
      <c r="G4" s="43" t="s">
        <v>7</v>
      </c>
    </row>
    <row r="5" spans="1:9" ht="25.5" customHeight="1" x14ac:dyDescent="0.25">
      <c r="A5" s="46" t="s">
        <v>37</v>
      </c>
      <c r="B5" s="36"/>
      <c r="C5" s="36"/>
      <c r="D5" s="36"/>
      <c r="E5" s="36"/>
      <c r="F5" s="36"/>
      <c r="G5" s="37"/>
    </row>
    <row r="6" spans="1:9" ht="42" x14ac:dyDescent="0.25">
      <c r="A6" s="10">
        <v>1</v>
      </c>
      <c r="B6" s="14" t="s">
        <v>36</v>
      </c>
      <c r="C6" s="4">
        <v>644000</v>
      </c>
      <c r="D6" s="9"/>
      <c r="E6" s="4"/>
      <c r="F6" s="11"/>
      <c r="G6" s="4"/>
    </row>
    <row r="7" spans="1:9" ht="42" x14ac:dyDescent="0.25">
      <c r="A7" s="45">
        <v>2</v>
      </c>
      <c r="B7" s="14" t="s">
        <v>35</v>
      </c>
      <c r="C7" s="4"/>
      <c r="D7" s="4">
        <v>6300</v>
      </c>
      <c r="E7" s="4"/>
      <c r="F7" s="4"/>
      <c r="G7" s="4"/>
    </row>
    <row r="8" spans="1:9" ht="25.5" customHeight="1" x14ac:dyDescent="0.25">
      <c r="A8" s="2">
        <v>3</v>
      </c>
      <c r="B8" s="3" t="s">
        <v>8</v>
      </c>
      <c r="C8" s="4"/>
      <c r="D8" s="9"/>
      <c r="E8" s="4">
        <v>3500</v>
      </c>
      <c r="F8" s="5"/>
      <c r="G8" s="6"/>
    </row>
    <row r="9" spans="1:9" ht="25.5" customHeight="1" x14ac:dyDescent="0.25">
      <c r="A9" s="82" t="s">
        <v>10</v>
      </c>
      <c r="B9" s="83"/>
      <c r="C9" s="77">
        <f>SUM(C6:F8)</f>
        <v>653800</v>
      </c>
      <c r="D9" s="78"/>
      <c r="E9" s="78"/>
      <c r="F9" s="78"/>
      <c r="G9" s="79"/>
    </row>
    <row r="10" spans="1:9" ht="21" x14ac:dyDescent="0.25">
      <c r="A10" s="67" t="s">
        <v>34</v>
      </c>
      <c r="B10" s="68"/>
      <c r="C10" s="68"/>
      <c r="D10" s="68"/>
      <c r="E10" s="68"/>
      <c r="F10" s="68"/>
      <c r="G10" s="69"/>
    </row>
    <row r="11" spans="1:9" ht="26.25" customHeight="1" x14ac:dyDescent="0.25">
      <c r="A11" s="45">
        <v>1</v>
      </c>
      <c r="B11" s="14" t="s">
        <v>33</v>
      </c>
      <c r="C11" s="4">
        <v>75000</v>
      </c>
      <c r="D11" s="9"/>
      <c r="E11" s="4"/>
      <c r="F11" s="4"/>
      <c r="G11" s="4"/>
    </row>
    <row r="12" spans="1:9" ht="26.25" customHeight="1" x14ac:dyDescent="0.25">
      <c r="A12" s="82" t="s">
        <v>10</v>
      </c>
      <c r="B12" s="83"/>
      <c r="C12" s="77">
        <f>SUM(C11:F11)</f>
        <v>75000</v>
      </c>
      <c r="D12" s="78"/>
      <c r="E12" s="78"/>
      <c r="F12" s="78"/>
      <c r="G12" s="79"/>
    </row>
    <row r="13" spans="1:9" ht="26.25" customHeight="1" thickBot="1" x14ac:dyDescent="0.3">
      <c r="A13" s="70" t="s">
        <v>9</v>
      </c>
      <c r="B13" s="71"/>
      <c r="C13" s="72">
        <f>+C9+C12</f>
        <v>728800</v>
      </c>
      <c r="D13" s="73"/>
      <c r="E13" s="73"/>
      <c r="F13" s="73"/>
      <c r="G13" s="74"/>
      <c r="I13" s="62">
        <f>+C13</f>
        <v>728800</v>
      </c>
    </row>
    <row r="14" spans="1:9" ht="21.75" thickTop="1" x14ac:dyDescent="0.25"/>
    <row r="16" spans="1:9" ht="24.75" customHeight="1" x14ac:dyDescent="0.25">
      <c r="A16" s="75" t="s">
        <v>60</v>
      </c>
      <c r="B16" s="75"/>
      <c r="C16" s="75"/>
      <c r="D16" s="75"/>
      <c r="E16" s="75"/>
      <c r="F16" s="75"/>
      <c r="G16" s="75"/>
    </row>
    <row r="17" spans="1:7" ht="24.75" customHeight="1" x14ac:dyDescent="0.25">
      <c r="A17" s="75" t="s">
        <v>61</v>
      </c>
      <c r="B17" s="75"/>
      <c r="C17" s="75"/>
      <c r="D17" s="75"/>
      <c r="E17" s="75"/>
      <c r="F17" s="75"/>
      <c r="G17" s="75"/>
    </row>
    <row r="18" spans="1:7" ht="24.75" customHeight="1" x14ac:dyDescent="0.25">
      <c r="A18" s="76" t="s">
        <v>20</v>
      </c>
      <c r="B18" s="76"/>
      <c r="C18" s="76"/>
      <c r="D18" s="76"/>
      <c r="E18" s="76"/>
      <c r="F18" s="76"/>
      <c r="G18" s="76"/>
    </row>
    <row r="19" spans="1:7" ht="24.75" customHeight="1" x14ac:dyDescent="0.25">
      <c r="A19" s="80" t="s">
        <v>0</v>
      </c>
      <c r="B19" s="80" t="s">
        <v>1</v>
      </c>
      <c r="C19" s="81" t="s">
        <v>2</v>
      </c>
      <c r="D19" s="81"/>
      <c r="E19" s="81"/>
      <c r="F19" s="81"/>
      <c r="G19" s="81"/>
    </row>
    <row r="20" spans="1:7" ht="24.75" customHeight="1" x14ac:dyDescent="0.25">
      <c r="A20" s="80"/>
      <c r="B20" s="64"/>
      <c r="C20" s="32" t="s">
        <v>3</v>
      </c>
      <c r="D20" s="33" t="s">
        <v>4</v>
      </c>
      <c r="E20" s="32" t="s">
        <v>5</v>
      </c>
      <c r="F20" s="44" t="s">
        <v>6</v>
      </c>
      <c r="G20" s="44" t="s">
        <v>7</v>
      </c>
    </row>
    <row r="21" spans="1:7" ht="24.75" customHeight="1" x14ac:dyDescent="0.25">
      <c r="A21" s="46" t="s">
        <v>62</v>
      </c>
      <c r="B21" s="36"/>
      <c r="C21" s="36"/>
      <c r="D21" s="36"/>
      <c r="E21" s="36"/>
      <c r="F21" s="36"/>
      <c r="G21" s="37"/>
    </row>
    <row r="22" spans="1:7" ht="24.75" customHeight="1" x14ac:dyDescent="0.25">
      <c r="A22" s="28">
        <v>1</v>
      </c>
      <c r="B22" s="29" t="s">
        <v>25</v>
      </c>
      <c r="C22" s="6"/>
      <c r="D22" s="55"/>
      <c r="E22" s="6">
        <v>10000</v>
      </c>
      <c r="F22" s="6"/>
      <c r="G22" s="6"/>
    </row>
    <row r="23" spans="1:7" ht="24.75" customHeight="1" x14ac:dyDescent="0.25">
      <c r="A23" s="28">
        <v>2</v>
      </c>
      <c r="B23" s="29" t="s">
        <v>63</v>
      </c>
      <c r="C23" s="6"/>
      <c r="D23" s="55"/>
      <c r="E23" s="6">
        <v>50000</v>
      </c>
      <c r="F23" s="6"/>
      <c r="G23" s="6"/>
    </row>
    <row r="24" spans="1:7" ht="24.75" customHeight="1" x14ac:dyDescent="0.25">
      <c r="A24" s="56">
        <v>3</v>
      </c>
      <c r="B24" s="57" t="s">
        <v>64</v>
      </c>
      <c r="C24" s="58"/>
      <c r="D24" s="59"/>
      <c r="E24" s="58"/>
      <c r="F24" s="58"/>
      <c r="G24" s="58">
        <v>20000</v>
      </c>
    </row>
    <row r="25" spans="1:7" ht="24.75" customHeight="1" thickBot="1" x14ac:dyDescent="0.3">
      <c r="A25" s="60"/>
      <c r="B25" s="61" t="s">
        <v>9</v>
      </c>
      <c r="C25" s="87">
        <f>SUM(C22:F24)</f>
        <v>60000</v>
      </c>
      <c r="D25" s="88"/>
      <c r="E25" s="88"/>
      <c r="F25" s="88"/>
      <c r="G25" s="89"/>
    </row>
    <row r="26" spans="1:7" ht="24.75" customHeight="1" thickTop="1" x14ac:dyDescent="0.25"/>
  </sheetData>
  <mergeCells count="19">
    <mergeCell ref="A3:A4"/>
    <mergeCell ref="B3:B4"/>
    <mergeCell ref="C3:G3"/>
    <mergeCell ref="A1:G1"/>
    <mergeCell ref="A2:G2"/>
    <mergeCell ref="C13:G13"/>
    <mergeCell ref="A9:B9"/>
    <mergeCell ref="C9:G9"/>
    <mergeCell ref="A12:B12"/>
    <mergeCell ref="C12:G12"/>
    <mergeCell ref="A13:B13"/>
    <mergeCell ref="A10:G10"/>
    <mergeCell ref="C25:G25"/>
    <mergeCell ref="A16:G16"/>
    <mergeCell ref="A17:G17"/>
    <mergeCell ref="A18:G18"/>
    <mergeCell ref="A19:A20"/>
    <mergeCell ref="B19:B20"/>
    <mergeCell ref="C19:G19"/>
  </mergeCells>
  <pageMargins left="0.62992125984251968" right="0.23622047244094491" top="0.74803149606299213" bottom="0.74803149606299213" header="0.31496062992125984" footer="0.31496062992125984"/>
  <pageSetup paperSize="9" scale="95" firstPageNumber="95" orientation="portrait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J16" sqref="J16"/>
    </sheetView>
  </sheetViews>
  <sheetFormatPr defaultRowHeight="25.5" customHeight="1" x14ac:dyDescent="0.25"/>
  <cols>
    <col min="1" max="1" width="5.28515625" style="1" customWidth="1"/>
    <col min="2" max="2" width="29.5703125" style="1" customWidth="1"/>
    <col min="3" max="3" width="12.5703125" style="7" customWidth="1"/>
    <col min="4" max="4" width="11.85546875" style="8" customWidth="1"/>
    <col min="5" max="5" width="12.85546875" style="7" customWidth="1"/>
    <col min="6" max="6" width="11" style="7" customWidth="1"/>
    <col min="7" max="7" width="15.140625" style="7" customWidth="1"/>
    <col min="8" max="8" width="9.140625" style="1" customWidth="1"/>
    <col min="9" max="9" width="0" style="1" hidden="1" customWidth="1"/>
    <col min="10" max="16384" width="9.140625" style="1"/>
  </cols>
  <sheetData>
    <row r="1" spans="1:9" ht="25.5" customHeight="1" x14ac:dyDescent="0.25">
      <c r="A1" s="75" t="s">
        <v>60</v>
      </c>
      <c r="B1" s="75"/>
      <c r="C1" s="75"/>
      <c r="D1" s="75"/>
      <c r="E1" s="75"/>
      <c r="F1" s="75"/>
      <c r="G1" s="75"/>
    </row>
    <row r="2" spans="1:9" ht="25.5" customHeight="1" x14ac:dyDescent="0.25">
      <c r="A2" s="75" t="s">
        <v>61</v>
      </c>
      <c r="B2" s="75"/>
      <c r="C2" s="75"/>
      <c r="D2" s="75"/>
      <c r="E2" s="75"/>
      <c r="F2" s="75"/>
      <c r="G2" s="75"/>
    </row>
    <row r="3" spans="1:9" ht="25.5" customHeight="1" x14ac:dyDescent="0.25">
      <c r="A3" s="76" t="s">
        <v>20</v>
      </c>
      <c r="B3" s="76"/>
      <c r="C3" s="76"/>
      <c r="D3" s="76"/>
      <c r="E3" s="76"/>
      <c r="F3" s="76"/>
      <c r="G3" s="76"/>
    </row>
    <row r="4" spans="1:9" ht="25.5" customHeight="1" x14ac:dyDescent="0.25">
      <c r="A4" s="80" t="s">
        <v>0</v>
      </c>
      <c r="B4" s="80" t="s">
        <v>1</v>
      </c>
      <c r="C4" s="81" t="s">
        <v>2</v>
      </c>
      <c r="D4" s="81"/>
      <c r="E4" s="81"/>
      <c r="F4" s="81"/>
      <c r="G4" s="81"/>
    </row>
    <row r="5" spans="1:9" ht="25.5" customHeight="1" x14ac:dyDescent="0.25">
      <c r="A5" s="80"/>
      <c r="B5" s="64"/>
      <c r="C5" s="32" t="s">
        <v>3</v>
      </c>
      <c r="D5" s="33" t="s">
        <v>4</v>
      </c>
      <c r="E5" s="32" t="s">
        <v>5</v>
      </c>
      <c r="F5" s="44" t="s">
        <v>6</v>
      </c>
      <c r="G5" s="44" t="s">
        <v>7</v>
      </c>
    </row>
    <row r="6" spans="1:9" ht="21" x14ac:dyDescent="0.25">
      <c r="A6" s="46" t="s">
        <v>62</v>
      </c>
      <c r="B6" s="36"/>
      <c r="C6" s="36"/>
      <c r="D6" s="36"/>
      <c r="E6" s="36"/>
      <c r="F6" s="36"/>
      <c r="G6" s="37"/>
    </row>
    <row r="7" spans="1:9" ht="21" x14ac:dyDescent="0.25">
      <c r="A7" s="28">
        <v>1</v>
      </c>
      <c r="B7" s="29" t="s">
        <v>25</v>
      </c>
      <c r="C7" s="6"/>
      <c r="D7" s="55"/>
      <c r="E7" s="6">
        <v>10000</v>
      </c>
      <c r="F7" s="6"/>
      <c r="G7" s="6"/>
    </row>
    <row r="8" spans="1:9" ht="25.5" customHeight="1" x14ac:dyDescent="0.25">
      <c r="A8" s="28">
        <v>2</v>
      </c>
      <c r="B8" s="29" t="s">
        <v>63</v>
      </c>
      <c r="C8" s="6"/>
      <c r="D8" s="55"/>
      <c r="E8" s="6">
        <v>50000</v>
      </c>
      <c r="F8" s="6"/>
      <c r="G8" s="6"/>
    </row>
    <row r="9" spans="1:9" ht="25.5" customHeight="1" x14ac:dyDescent="0.25">
      <c r="A9" s="56">
        <v>3</v>
      </c>
      <c r="B9" s="57" t="s">
        <v>64</v>
      </c>
      <c r="C9" s="58"/>
      <c r="D9" s="59"/>
      <c r="E9" s="58"/>
      <c r="F9" s="58"/>
      <c r="G9" s="58">
        <v>20000</v>
      </c>
    </row>
    <row r="10" spans="1:9" ht="21" customHeight="1" thickBot="1" x14ac:dyDescent="0.3">
      <c r="A10" s="60"/>
      <c r="B10" s="61" t="s">
        <v>9</v>
      </c>
      <c r="C10" s="87">
        <f>SUM(C7:F9)</f>
        <v>60000</v>
      </c>
      <c r="D10" s="88"/>
      <c r="E10" s="88"/>
      <c r="F10" s="88"/>
      <c r="G10" s="89"/>
      <c r="I10" s="62">
        <f>+C10</f>
        <v>60000</v>
      </c>
    </row>
    <row r="11" spans="1:9" ht="26.25" customHeight="1" thickTop="1" x14ac:dyDescent="0.25"/>
    <row r="12" spans="1:9" ht="26.25" customHeight="1" x14ac:dyDescent="0.25"/>
    <row r="13" spans="1:9" ht="26.25" customHeight="1" x14ac:dyDescent="0.25"/>
    <row r="14" spans="1:9" ht="21" x14ac:dyDescent="0.25"/>
  </sheetData>
  <mergeCells count="7">
    <mergeCell ref="C10:G10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95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สรุป</vt:lpstr>
      <vt:lpstr>62.งานสุขภาพ</vt:lpstr>
      <vt:lpstr>63.ห้องพยาบาล</vt:lpstr>
      <vt:lpstr>64.ห้องสมุด</vt:lpstr>
      <vt:lpstr>65.หนังสือและตำรา</vt:lpstr>
      <vt:lpstr>66.วารสารสิ่งพิมพ์</vt:lpstr>
      <vt:lpstr>67.งานปฏิคม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2026-06-12T07:49:04Z</cp:lastPrinted>
  <dcterms:created xsi:type="dcterms:W3CDTF">2025-06-09T07:32:47Z</dcterms:created>
  <dcterms:modified xsi:type="dcterms:W3CDTF">2026-06-12T07:57:56Z</dcterms:modified>
</cp:coreProperties>
</file>